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明细表2" sheetId="2" r:id="rId1"/>
  </sheets>
  <definedNames>
    <definedName name="_xlnm.Print_Area" localSheetId="0">项目明细表2!$A$1:$AF$17</definedName>
  </definedNames>
  <calcPr calcId="144525"/>
</workbook>
</file>

<file path=xl/sharedStrings.xml><?xml version="1.0" encoding="utf-8"?>
<sst xmlns="http://schemas.openxmlformats.org/spreadsheetml/2006/main" count="116" uniqueCount="79">
  <si>
    <t>西藏自治区那曲市安多县2023年财政涉农统筹整合资金项目计划明细表</t>
  </si>
  <si>
    <t>填表单位：安多县乡村振兴局                                                                                                                                                                                                                                                                                                                                                                                                                                                                                                                                金额单位：万元</t>
  </si>
  <si>
    <t>序号</t>
  </si>
  <si>
    <t>县（区)、乡（镇）名称</t>
  </si>
  <si>
    <t>项目名称</t>
  </si>
  <si>
    <t>建设地点（所在乡村名）</t>
  </si>
  <si>
    <t>项目建设内容</t>
  </si>
  <si>
    <t>项目性质      （新建或续建）</t>
  </si>
  <si>
    <t>项目主管部门</t>
  </si>
  <si>
    <t>项目责任人及联系电话</t>
  </si>
  <si>
    <t>开工时间</t>
  </si>
  <si>
    <t>预计竣工时间</t>
  </si>
  <si>
    <t>财政涉农整合资金来源及金额</t>
  </si>
  <si>
    <t>投资计划(万元)</t>
  </si>
  <si>
    <t>项目预计年均实现收益（万元）</t>
  </si>
  <si>
    <t>项目受益群众户(户)</t>
  </si>
  <si>
    <t>项目受益总人口(人)</t>
  </si>
  <si>
    <t>其中</t>
  </si>
  <si>
    <t>备注</t>
  </si>
  <si>
    <t>现阶段进展情况（包括：已完工、已开工、已开标未开工、已挂网、待挂网、待下概批、未完成前期工作）</t>
  </si>
  <si>
    <t>项目                    个数</t>
  </si>
  <si>
    <t>产业项目分类。1.种植类、2养殖类、3.加工类、4商贸流通类、5乡村旅游类、6.产业配套基础设施类、7其他</t>
  </si>
  <si>
    <t>基础设施分类。1.水利、2.电力、3.交通、4.通讯网络、5.危房改造、6.其他</t>
  </si>
  <si>
    <t>美丽宜居示范村分类。1.整村推进村、2.巩固提升村、3.人居环境整治项目</t>
  </si>
  <si>
    <t>资金来源名称</t>
  </si>
  <si>
    <t>金额(万元)</t>
  </si>
  <si>
    <t>总投资</t>
  </si>
  <si>
    <t>中央财政涉农              整合资金</t>
  </si>
  <si>
    <t>自治区财政涉农整合资金</t>
  </si>
  <si>
    <t>地（市）财政涉农整合资金</t>
  </si>
  <si>
    <t>县（区）财政  涉农整合资金</t>
  </si>
  <si>
    <t>援藏资金</t>
  </si>
  <si>
    <t>银行贷款</t>
  </si>
  <si>
    <t>项目单位自筹</t>
  </si>
  <si>
    <t>其他资金</t>
  </si>
  <si>
    <t>受益脱贫户数（含监测对象）</t>
  </si>
  <si>
    <t>受益脱贫人数（含监测对象）</t>
  </si>
  <si>
    <t>那曲市（按县区合计）</t>
  </si>
  <si>
    <t>一、安多县</t>
  </si>
  <si>
    <t>(一)生产发展（含产业项目）类</t>
  </si>
  <si>
    <t>安多县</t>
  </si>
  <si>
    <t>安多县森布日畜产品冷链物流建设项目</t>
  </si>
  <si>
    <t>森布日搬迁安置点</t>
  </si>
  <si>
    <t>新建冷链库1890㎡，购置冷链库相关设备。</t>
  </si>
  <si>
    <t>新建</t>
  </si>
  <si>
    <t>安多县乡村振兴局、安多县民宗局</t>
  </si>
  <si>
    <t>白玉成、次仁欧珠13908968010</t>
  </si>
  <si>
    <t>中央衔接资金、自治区衔接资金、少数民族发展任务资金及县级配套资金</t>
  </si>
  <si>
    <t>含少数民族发展任务资金701.38万元</t>
  </si>
  <si>
    <t>已开标未开工</t>
  </si>
  <si>
    <t>安多县森布日畜产品销售点建设项目</t>
  </si>
  <si>
    <t>新建销售畜产品销售点及附属设施，建筑面积3180㎡。</t>
  </si>
  <si>
    <t>安多县乡村振兴局</t>
  </si>
  <si>
    <t>白玉成13908968010</t>
  </si>
  <si>
    <t>中央衔接资金、自治区衔接资金及县级配套资金</t>
  </si>
  <si>
    <t>(二)小型公益性基础设施类</t>
  </si>
  <si>
    <t>安多县雁石坪镇龙亚玛村措秀桥</t>
  </si>
  <si>
    <t>雁石坪镇龙亚玛村</t>
  </si>
  <si>
    <t>新建水泥桥20米。</t>
  </si>
  <si>
    <t>安多县交通局</t>
  </si>
  <si>
    <t>朗卡江村13989966568</t>
  </si>
  <si>
    <t>X622索双线玛曲大桥桥梁引道挡墙维修工程</t>
  </si>
  <si>
    <t>安多县玛曲乡4村（X622）</t>
  </si>
  <si>
    <t>维修桥梁引道挡墙120米。</t>
  </si>
  <si>
    <t>雁石坪龙亚玛村龙亚玛河桥工程</t>
  </si>
  <si>
    <t>雁石坪镇5村</t>
  </si>
  <si>
    <t>扎仁镇拉姆措村至聂荣县色龙赤墨公路工程</t>
  </si>
  <si>
    <t>扎仁镇4村</t>
  </si>
  <si>
    <t>新建砂石路9.1公里。</t>
  </si>
  <si>
    <t>扎仁镇麦龙村至撒如自然村道路建设项目</t>
  </si>
  <si>
    <t>扎仁镇麦隆村</t>
  </si>
  <si>
    <t>新建砂石路12公里。</t>
  </si>
  <si>
    <t>（三）巩固提升类</t>
  </si>
  <si>
    <t>安多县帕那镇帕那社区居委会巩固提升工程</t>
  </si>
  <si>
    <t>安多县帕那镇帕那社区居委会</t>
  </si>
  <si>
    <t xml:space="preserve">新建牲畜棚圈1700㎡；物资储备库779㎡；垃圾池16座；旱厕435.37㎡；扶贫超市改造89㎡；便民超市改造50㎡；风干房570㎡；集散场地3732㎡；外立面改造；修建村级道路11条，总长28km等相关附属设施。  </t>
  </si>
  <si>
    <t>中央衔接资金及自治区衔接资金及县级配套资金</t>
  </si>
  <si>
    <t>含少数民族发展任务资金261.89万元，未到位资金2233.73万元，市级配套共200万元于4月11日到位。</t>
  </si>
  <si>
    <t>待挂网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</si>
</sst>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</numFmts>
  <fonts count="3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方正仿宋_GB18030"/>
      <charset val="134"/>
    </font>
    <font>
      <sz val="11"/>
      <name val="方正仿宋简体"/>
      <charset val="134"/>
    </font>
    <font>
      <sz val="11"/>
      <name val="宋体"/>
      <charset val="134"/>
    </font>
    <font>
      <sz val="10"/>
      <name val="宋体"/>
      <charset val="134"/>
    </font>
    <font>
      <sz val="3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  <scheme val="major"/>
    </font>
    <font>
      <b/>
      <sz val="16"/>
      <name val="方正仿宋_GB18030"/>
      <charset val="134"/>
    </font>
    <font>
      <sz val="16"/>
      <name val="仿宋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6"/>
      <name val="方正仿宋简体"/>
      <charset val="134"/>
    </font>
    <font>
      <sz val="16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37" fillId="0" borderId="0" applyProtection="0"/>
    <xf numFmtId="0" fontId="38" fillId="0" borderId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53" applyNumberFormat="1" applyFont="1" applyFill="1" applyBorder="1" applyAlignment="1" applyProtection="1">
      <alignment horizontal="center" vertical="center" wrapText="1"/>
    </xf>
    <xf numFmtId="177" fontId="12" fillId="0" borderId="1" xfId="52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5" fillId="0" borderId="1" xfId="53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西藏自治区贫困县统筹整合使用财政涉农资金情况统计表（模版）参考表" xfId="49"/>
    <cellStyle name="常规 51" xfId="50"/>
    <cellStyle name="常规 2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19050</xdr:colOff>
      <xdr:row>17</xdr:row>
      <xdr:rowOff>0</xdr:rowOff>
    </xdr:from>
    <xdr:to>
      <xdr:col>15</xdr:col>
      <xdr:colOff>38735</xdr:colOff>
      <xdr:row>18</xdr:row>
      <xdr:rowOff>19686</xdr:rowOff>
    </xdr:to>
    <xdr:pic>
      <xdr:nvPicPr>
        <xdr:cNvPr id="2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7385" y="231140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17</xdr:row>
      <xdr:rowOff>0</xdr:rowOff>
    </xdr:from>
    <xdr:to>
      <xdr:col>16</xdr:col>
      <xdr:colOff>266700</xdr:colOff>
      <xdr:row>18</xdr:row>
      <xdr:rowOff>19686</xdr:rowOff>
    </xdr:to>
    <xdr:pic>
      <xdr:nvPicPr>
        <xdr:cNvPr id="3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0906740" y="231140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</xdr:colOff>
      <xdr:row>18</xdr:row>
      <xdr:rowOff>19686</xdr:rowOff>
    </xdr:to>
    <xdr:pic>
      <xdr:nvPicPr>
        <xdr:cNvPr id="4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0" y="2311400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19050</xdr:colOff>
      <xdr:row>17</xdr:row>
      <xdr:rowOff>0</xdr:rowOff>
    </xdr:from>
    <xdr:to>
      <xdr:col>19</xdr:col>
      <xdr:colOff>38735</xdr:colOff>
      <xdr:row>18</xdr:row>
      <xdr:rowOff>19686</xdr:rowOff>
    </xdr:to>
    <xdr:pic>
      <xdr:nvPicPr>
        <xdr:cNvPr id="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29950" y="231140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6185" y="4114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11480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15</xdr:row>
      <xdr:rowOff>0</xdr:rowOff>
    </xdr:from>
    <xdr:to>
      <xdr:col>15</xdr:col>
      <xdr:colOff>38735</xdr:colOff>
      <xdr:row>15</xdr:row>
      <xdr:rowOff>191135</xdr:rowOff>
    </xdr:to>
    <xdr:pic>
      <xdr:nvPicPr>
        <xdr:cNvPr id="108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7385" y="200279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15</xdr:row>
      <xdr:rowOff>0</xdr:rowOff>
    </xdr:from>
    <xdr:to>
      <xdr:col>16</xdr:col>
      <xdr:colOff>266700</xdr:colOff>
      <xdr:row>15</xdr:row>
      <xdr:rowOff>191135</xdr:rowOff>
    </xdr:to>
    <xdr:pic>
      <xdr:nvPicPr>
        <xdr:cNvPr id="109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0906740" y="200279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19050</xdr:colOff>
      <xdr:row>15</xdr:row>
      <xdr:rowOff>191135</xdr:rowOff>
    </xdr:to>
    <xdr:pic>
      <xdr:nvPicPr>
        <xdr:cNvPr id="110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0" y="2002790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19050</xdr:colOff>
      <xdr:row>15</xdr:row>
      <xdr:rowOff>0</xdr:rowOff>
    </xdr:from>
    <xdr:to>
      <xdr:col>19</xdr:col>
      <xdr:colOff>38735</xdr:colOff>
      <xdr:row>15</xdr:row>
      <xdr:rowOff>191135</xdr:rowOff>
    </xdr:to>
    <xdr:pic>
      <xdr:nvPicPr>
        <xdr:cNvPr id="111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29950" y="200279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15</xdr:row>
      <xdr:rowOff>0</xdr:rowOff>
    </xdr:from>
    <xdr:to>
      <xdr:col>11</xdr:col>
      <xdr:colOff>266700</xdr:colOff>
      <xdr:row>15</xdr:row>
      <xdr:rowOff>191135</xdr:rowOff>
    </xdr:to>
    <xdr:pic>
      <xdr:nvPicPr>
        <xdr:cNvPr id="112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4701520" y="200279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13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14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15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16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17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18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19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20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21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22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23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24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25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26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27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28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29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30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31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32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33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34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35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36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37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38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39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40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41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42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43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44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45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46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47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544830</xdr:rowOff>
    </xdr:to>
    <xdr:sp>
      <xdr:nvSpPr>
        <xdr:cNvPr id="148" name="文本框 2"/>
        <xdr:cNvSpPr/>
      </xdr:nvSpPr>
      <xdr:spPr>
        <a:xfrm>
          <a:off x="4807585" y="4114800"/>
          <a:ext cx="1886585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49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50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51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544830</xdr:rowOff>
    </xdr:to>
    <xdr:sp>
      <xdr:nvSpPr>
        <xdr:cNvPr id="152" name="文本框 2"/>
        <xdr:cNvSpPr/>
      </xdr:nvSpPr>
      <xdr:spPr>
        <a:xfrm>
          <a:off x="3834765" y="4114800"/>
          <a:ext cx="1982470" cy="54483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53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54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55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551815</xdr:rowOff>
    </xdr:to>
    <xdr:sp>
      <xdr:nvSpPr>
        <xdr:cNvPr id="156" name="文本框 2"/>
        <xdr:cNvSpPr/>
      </xdr:nvSpPr>
      <xdr:spPr>
        <a:xfrm>
          <a:off x="4807585" y="4114800"/>
          <a:ext cx="1886585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57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58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59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551815</xdr:rowOff>
    </xdr:to>
    <xdr:sp>
      <xdr:nvSpPr>
        <xdr:cNvPr id="160" name="文本框 2"/>
        <xdr:cNvSpPr/>
      </xdr:nvSpPr>
      <xdr:spPr>
        <a:xfrm>
          <a:off x="3834765" y="4114800"/>
          <a:ext cx="1982470" cy="5518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61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62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63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544195</xdr:rowOff>
    </xdr:to>
    <xdr:sp>
      <xdr:nvSpPr>
        <xdr:cNvPr id="164" name="文本框 2"/>
        <xdr:cNvSpPr/>
      </xdr:nvSpPr>
      <xdr:spPr>
        <a:xfrm>
          <a:off x="4807585" y="411480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65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66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67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544195</xdr:rowOff>
    </xdr:to>
    <xdr:sp>
      <xdr:nvSpPr>
        <xdr:cNvPr id="168" name="文本框 2"/>
        <xdr:cNvSpPr/>
      </xdr:nvSpPr>
      <xdr:spPr>
        <a:xfrm>
          <a:off x="3834765" y="4114800"/>
          <a:ext cx="198247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69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70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71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5</xdr:row>
      <xdr:rowOff>553720</xdr:rowOff>
    </xdr:to>
    <xdr:sp>
      <xdr:nvSpPr>
        <xdr:cNvPr id="172" name="文本框 2"/>
        <xdr:cNvSpPr/>
      </xdr:nvSpPr>
      <xdr:spPr>
        <a:xfrm>
          <a:off x="4807585" y="4114800"/>
          <a:ext cx="1886585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73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74" name="文本框 2"/>
        <xdr:cNvSpPr/>
      </xdr:nvSpPr>
      <xdr:spPr>
        <a:xfrm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5</xdr:row>
      <xdr:rowOff>553720</xdr:rowOff>
    </xdr:to>
    <xdr:sp>
      <xdr:nvSpPr>
        <xdr:cNvPr id="175" name="文本框 2"/>
        <xdr:cNvSpPr/>
      </xdr:nvSpPr>
      <xdr:spPr>
        <a:xfrm rot="1260000">
          <a:off x="3834765" y="4114800"/>
          <a:ext cx="1982470" cy="5537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</xdr:colOff>
      <xdr:row>15</xdr:row>
      <xdr:rowOff>191135</xdr:rowOff>
    </xdr:to>
    <xdr:pic>
      <xdr:nvPicPr>
        <xdr:cNvPr id="176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2155" y="2002790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19050</xdr:colOff>
      <xdr:row>15</xdr:row>
      <xdr:rowOff>0</xdr:rowOff>
    </xdr:from>
    <xdr:to>
      <xdr:col>20</xdr:col>
      <xdr:colOff>38735</xdr:colOff>
      <xdr:row>15</xdr:row>
      <xdr:rowOff>191135</xdr:rowOff>
    </xdr:to>
    <xdr:pic>
      <xdr:nvPicPr>
        <xdr:cNvPr id="177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81205" y="2002790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zoomScale="40" zoomScaleNormal="40" workbookViewId="0">
      <pane xSplit="19" ySplit="7" topLeftCell="T13" activePane="bottomRight" state="frozen"/>
      <selection/>
      <selection pane="topRight"/>
      <selection pane="bottomLeft"/>
      <selection pane="bottomRight" activeCell="E3" sqref="E3:E4"/>
    </sheetView>
  </sheetViews>
  <sheetFormatPr defaultColWidth="9" defaultRowHeight="13.5"/>
  <cols>
    <col min="1" max="1" width="9" style="5"/>
    <col min="2" max="2" width="14.4416666666667" style="5" customWidth="1"/>
    <col min="3" max="3" width="17.8833333333333" style="5" customWidth="1"/>
    <col min="4" max="4" width="12.775" style="5" customWidth="1"/>
    <col min="5" max="5" width="50.8833333333333" style="6" customWidth="1"/>
    <col min="6" max="6" width="12.8833333333333" style="6" customWidth="1"/>
    <col min="7" max="7" width="11.2166666666667" style="5" customWidth="1"/>
    <col min="8" max="9" width="10.775" style="6" customWidth="1"/>
    <col min="10" max="10" width="14.1083333333333" style="6" customWidth="1"/>
    <col min="11" max="11" width="26.4416666666667" style="5" customWidth="1"/>
    <col min="12" max="12" width="16.1083333333333" style="7" customWidth="1"/>
    <col min="13" max="13" width="17.6666666666667" style="7" customWidth="1"/>
    <col min="14" max="14" width="16.1083333333333" style="8" customWidth="1"/>
    <col min="15" max="15" width="17.4416666666667" style="8" customWidth="1"/>
    <col min="16" max="16" width="14.1083333333333" style="8" customWidth="1"/>
    <col min="17" max="17" width="15.6666666666667" style="9" customWidth="1"/>
    <col min="18" max="19" width="11.4416666666667" style="8" customWidth="1"/>
    <col min="20" max="21" width="15.1083333333333" style="8" customWidth="1"/>
    <col min="22" max="22" width="14.2166666666667" style="6" customWidth="1"/>
    <col min="23" max="23" width="16.3333333333333" style="10" customWidth="1"/>
    <col min="24" max="24" width="18.3333333333333" style="10" customWidth="1"/>
    <col min="25" max="25" width="17.3333333333333" style="10" customWidth="1"/>
    <col min="26" max="26" width="18.3333333333333" style="10" customWidth="1"/>
    <col min="27" max="27" width="28.1083333333333" style="6" customWidth="1"/>
    <col min="28" max="28" width="14.4416666666667" style="6" customWidth="1"/>
    <col min="29" max="29" width="12.8833333333333" style="6" customWidth="1"/>
    <col min="30" max="30" width="14.4416666666667" style="6" customWidth="1"/>
    <col min="31" max="31" width="23.3333333333333" style="6" customWidth="1"/>
    <col min="32" max="32" width="13.125" style="6" customWidth="1"/>
    <col min="33" max="16384" width="9" style="5"/>
  </cols>
  <sheetData>
    <row r="1" ht="96" customHeight="1" spans="1: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1"/>
      <c r="K1" s="11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8"/>
      <c r="X1" s="48"/>
      <c r="Y1" s="48"/>
      <c r="Z1" s="48"/>
      <c r="AA1" s="11"/>
    </row>
    <row r="2" ht="31.05" customHeight="1" spans="1:3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37.95" customHeight="1" spans="1:32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33" t="s">
        <v>10</v>
      </c>
      <c r="J3" s="33" t="s">
        <v>11</v>
      </c>
      <c r="K3" s="15" t="s">
        <v>12</v>
      </c>
      <c r="L3" s="15"/>
      <c r="M3" s="34" t="s">
        <v>13</v>
      </c>
      <c r="N3" s="34"/>
      <c r="O3" s="34"/>
      <c r="P3" s="34"/>
      <c r="Q3" s="34"/>
      <c r="R3" s="34"/>
      <c r="S3" s="34"/>
      <c r="T3" s="34"/>
      <c r="U3" s="34"/>
      <c r="V3" s="34" t="s">
        <v>14</v>
      </c>
      <c r="W3" s="49" t="s">
        <v>15</v>
      </c>
      <c r="X3" s="49" t="s">
        <v>16</v>
      </c>
      <c r="Y3" s="49" t="s">
        <v>17</v>
      </c>
      <c r="Z3" s="49"/>
      <c r="AA3" s="15" t="s">
        <v>18</v>
      </c>
      <c r="AB3" s="35" t="s">
        <v>19</v>
      </c>
      <c r="AC3" s="54" t="s">
        <v>20</v>
      </c>
      <c r="AD3" s="55" t="s">
        <v>21</v>
      </c>
      <c r="AE3" s="55" t="s">
        <v>22</v>
      </c>
      <c r="AF3" s="55" t="s">
        <v>23</v>
      </c>
    </row>
    <row r="4" ht="79.95" customHeight="1" spans="1:32">
      <c r="A4" s="13"/>
      <c r="B4" s="14"/>
      <c r="C4" s="15"/>
      <c r="D4" s="15"/>
      <c r="E4" s="15"/>
      <c r="F4" s="15"/>
      <c r="G4" s="15"/>
      <c r="H4" s="15"/>
      <c r="I4" s="33"/>
      <c r="J4" s="33"/>
      <c r="K4" s="15" t="s">
        <v>24</v>
      </c>
      <c r="L4" s="34" t="s">
        <v>25</v>
      </c>
      <c r="M4" s="34" t="s">
        <v>26</v>
      </c>
      <c r="N4" s="35" t="s">
        <v>27</v>
      </c>
      <c r="O4" s="35" t="s">
        <v>28</v>
      </c>
      <c r="P4" s="35" t="s">
        <v>29</v>
      </c>
      <c r="Q4" s="35" t="s">
        <v>30</v>
      </c>
      <c r="R4" s="34" t="s">
        <v>31</v>
      </c>
      <c r="S4" s="33" t="s">
        <v>32</v>
      </c>
      <c r="T4" s="34" t="s">
        <v>33</v>
      </c>
      <c r="U4" s="34" t="s">
        <v>34</v>
      </c>
      <c r="V4" s="34"/>
      <c r="W4" s="49"/>
      <c r="X4" s="49"/>
      <c r="Y4" s="35" t="s">
        <v>35</v>
      </c>
      <c r="Z4" s="35" t="s">
        <v>36</v>
      </c>
      <c r="AA4" s="15"/>
      <c r="AB4" s="35"/>
      <c r="AC4" s="54"/>
      <c r="AD4" s="55"/>
      <c r="AE4" s="55"/>
      <c r="AF4" s="55"/>
    </row>
    <row r="5" s="1" customFormat="1" ht="79.05" customHeight="1" spans="1:32">
      <c r="A5" s="16" t="s">
        <v>37</v>
      </c>
      <c r="B5" s="17"/>
      <c r="C5" s="17"/>
      <c r="D5" s="17"/>
      <c r="E5" s="18"/>
      <c r="F5" s="18"/>
      <c r="G5" s="16"/>
      <c r="H5" s="19"/>
      <c r="I5" s="19"/>
      <c r="J5" s="3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50"/>
      <c r="X5" s="50"/>
      <c r="Y5" s="50"/>
      <c r="Z5" s="50"/>
      <c r="AA5" s="21"/>
      <c r="AB5" s="36"/>
      <c r="AC5" s="36"/>
      <c r="AD5" s="36"/>
      <c r="AE5" s="36"/>
      <c r="AF5" s="36"/>
    </row>
    <row r="6" s="2" customFormat="1" ht="88" customHeight="1" spans="1:32">
      <c r="A6" s="20" t="s">
        <v>38</v>
      </c>
      <c r="B6" s="21"/>
      <c r="C6" s="21"/>
      <c r="D6" s="21"/>
      <c r="E6" s="20">
        <v>8</v>
      </c>
      <c r="F6" s="20"/>
      <c r="G6" s="22"/>
      <c r="H6" s="22"/>
      <c r="I6" s="22"/>
      <c r="J6" s="37"/>
      <c r="K6" s="38"/>
      <c r="L6" s="21">
        <f>L7+L10+L16</f>
        <v>9378</v>
      </c>
      <c r="M6" s="21">
        <f t="shared" ref="M6:U6" si="0">M7+M10+M16</f>
        <v>7144.27</v>
      </c>
      <c r="N6" s="21">
        <f t="shared" si="0"/>
        <v>4999.38</v>
      </c>
      <c r="O6" s="21">
        <f t="shared" si="0"/>
        <v>1759.89</v>
      </c>
      <c r="P6" s="21">
        <v>100</v>
      </c>
      <c r="Q6" s="21">
        <f t="shared" si="0"/>
        <v>285</v>
      </c>
      <c r="R6" s="21">
        <f t="shared" si="0"/>
        <v>0</v>
      </c>
      <c r="S6" s="21">
        <f t="shared" si="0"/>
        <v>0</v>
      </c>
      <c r="T6" s="21">
        <f t="shared" si="0"/>
        <v>0</v>
      </c>
      <c r="U6" s="21">
        <f t="shared" si="0"/>
        <v>0</v>
      </c>
      <c r="V6" s="21">
        <f t="shared" ref="L6:W6" si="1">V7+V10+V16</f>
        <v>232.7</v>
      </c>
      <c r="W6" s="51">
        <f t="shared" si="1"/>
        <v>6649</v>
      </c>
      <c r="X6" s="51">
        <f>X7+X10++X16</f>
        <v>27409</v>
      </c>
      <c r="Y6" s="51">
        <f>Y7+Y10+Y16</f>
        <v>1350</v>
      </c>
      <c r="Z6" s="51">
        <f>Z7+Z10+Z16</f>
        <v>6020</v>
      </c>
      <c r="AA6" s="21"/>
      <c r="AB6" s="36"/>
      <c r="AC6" s="36"/>
      <c r="AD6" s="36"/>
      <c r="AE6" s="36"/>
      <c r="AF6" s="36"/>
    </row>
    <row r="7" s="3" customFormat="1" ht="103" customHeight="1" spans="1:32">
      <c r="A7" s="23" t="s">
        <v>39</v>
      </c>
      <c r="B7" s="24"/>
      <c r="C7" s="24"/>
      <c r="D7" s="24"/>
      <c r="E7" s="23">
        <v>2</v>
      </c>
      <c r="F7" s="23"/>
      <c r="G7" s="25"/>
      <c r="H7" s="25"/>
      <c r="I7" s="25"/>
      <c r="J7" s="39"/>
      <c r="K7" s="40"/>
      <c r="L7" s="24">
        <v>3000</v>
      </c>
      <c r="M7" s="24">
        <v>3000</v>
      </c>
      <c r="N7" s="24">
        <f t="shared" ref="N7:Q7" si="2">N8+N9</f>
        <v>2405.57</v>
      </c>
      <c r="O7" s="17">
        <f t="shared" si="2"/>
        <v>359.89</v>
      </c>
      <c r="P7" s="24">
        <v>0</v>
      </c>
      <c r="Q7" s="24">
        <f t="shared" si="2"/>
        <v>234.54</v>
      </c>
      <c r="R7" s="52">
        <v>0</v>
      </c>
      <c r="S7" s="52">
        <v>0</v>
      </c>
      <c r="T7" s="52">
        <v>0</v>
      </c>
      <c r="U7" s="52">
        <v>0</v>
      </c>
      <c r="V7" s="24">
        <v>100</v>
      </c>
      <c r="W7" s="53">
        <v>5544</v>
      </c>
      <c r="X7" s="53">
        <v>23234</v>
      </c>
      <c r="Y7" s="56">
        <v>1100</v>
      </c>
      <c r="Z7" s="56">
        <v>4916</v>
      </c>
      <c r="AA7" s="57"/>
      <c r="AB7" s="39"/>
      <c r="AC7" s="39"/>
      <c r="AD7" s="39"/>
      <c r="AE7" s="39"/>
      <c r="AF7" s="39"/>
    </row>
    <row r="8" s="4" customFormat="1" ht="131" customHeight="1" spans="1:32">
      <c r="A8" s="26">
        <v>1</v>
      </c>
      <c r="B8" s="27" t="s">
        <v>40</v>
      </c>
      <c r="C8" s="27" t="s">
        <v>41</v>
      </c>
      <c r="D8" s="27" t="s">
        <v>42</v>
      </c>
      <c r="E8" s="27" t="s">
        <v>43</v>
      </c>
      <c r="F8" s="27" t="s">
        <v>44</v>
      </c>
      <c r="G8" s="27" t="s">
        <v>45</v>
      </c>
      <c r="H8" s="26" t="s">
        <v>46</v>
      </c>
      <c r="I8" s="26">
        <v>2023.03</v>
      </c>
      <c r="J8" s="26">
        <v>2024.03</v>
      </c>
      <c r="K8" s="41" t="s">
        <v>47</v>
      </c>
      <c r="L8" s="42">
        <v>1700</v>
      </c>
      <c r="M8" s="42">
        <f>N8+O8+P8+Q8+R8+T8</f>
        <v>1700</v>
      </c>
      <c r="N8" s="42">
        <v>1377.5</v>
      </c>
      <c r="O8" s="43">
        <v>230.46</v>
      </c>
      <c r="P8" s="43">
        <v>0</v>
      </c>
      <c r="Q8" s="43">
        <v>92.04</v>
      </c>
      <c r="R8" s="43">
        <v>0</v>
      </c>
      <c r="S8" s="43">
        <v>0</v>
      </c>
      <c r="T8" s="43">
        <v>0</v>
      </c>
      <c r="U8" s="43">
        <v>0</v>
      </c>
      <c r="V8" s="42">
        <v>50</v>
      </c>
      <c r="W8" s="27">
        <v>2772</v>
      </c>
      <c r="X8" s="27">
        <v>11617</v>
      </c>
      <c r="Y8" s="27">
        <v>550</v>
      </c>
      <c r="Z8" s="27">
        <v>2458</v>
      </c>
      <c r="AA8" s="42" t="s">
        <v>48</v>
      </c>
      <c r="AB8" s="26" t="s">
        <v>49</v>
      </c>
      <c r="AC8" s="26">
        <v>1</v>
      </c>
      <c r="AD8" s="26">
        <v>4</v>
      </c>
      <c r="AE8" s="26"/>
      <c r="AF8" s="58"/>
    </row>
    <row r="9" s="4" customFormat="1" ht="131" customHeight="1" spans="1:32">
      <c r="A9" s="26">
        <v>2</v>
      </c>
      <c r="B9" s="27" t="s">
        <v>40</v>
      </c>
      <c r="C9" s="27" t="s">
        <v>50</v>
      </c>
      <c r="D9" s="27" t="s">
        <v>42</v>
      </c>
      <c r="E9" s="27" t="s">
        <v>51</v>
      </c>
      <c r="F9" s="27" t="s">
        <v>44</v>
      </c>
      <c r="G9" s="27" t="s">
        <v>52</v>
      </c>
      <c r="H9" s="26" t="s">
        <v>53</v>
      </c>
      <c r="I9" s="26">
        <v>2023.03</v>
      </c>
      <c r="J9" s="26">
        <v>2024.03</v>
      </c>
      <c r="K9" s="41" t="s">
        <v>54</v>
      </c>
      <c r="L9" s="42">
        <v>1300</v>
      </c>
      <c r="M9" s="42">
        <f>N9+O9+P9+Q9+R9+T9</f>
        <v>1300</v>
      </c>
      <c r="N9" s="42">
        <v>1028.07</v>
      </c>
      <c r="O9" s="43">
        <v>129.43</v>
      </c>
      <c r="P9" s="43">
        <v>0</v>
      </c>
      <c r="Q9" s="43">
        <v>142.5</v>
      </c>
      <c r="R9" s="43">
        <v>0</v>
      </c>
      <c r="S9" s="43">
        <v>0</v>
      </c>
      <c r="T9" s="43">
        <v>0</v>
      </c>
      <c r="U9" s="43">
        <v>0</v>
      </c>
      <c r="V9" s="42">
        <v>50</v>
      </c>
      <c r="W9" s="27">
        <v>2772</v>
      </c>
      <c r="X9" s="27">
        <v>11617</v>
      </c>
      <c r="Y9" s="27">
        <v>550</v>
      </c>
      <c r="Z9" s="27">
        <v>2458</v>
      </c>
      <c r="AA9" s="42"/>
      <c r="AB9" s="26" t="s">
        <v>49</v>
      </c>
      <c r="AC9" s="26">
        <v>1</v>
      </c>
      <c r="AD9" s="26">
        <v>4</v>
      </c>
      <c r="AE9" s="26"/>
      <c r="AF9" s="58"/>
    </row>
    <row r="10" s="3" customFormat="1" ht="90" customHeight="1" spans="1:32">
      <c r="A10" s="23" t="s">
        <v>55</v>
      </c>
      <c r="B10" s="24"/>
      <c r="C10" s="24"/>
      <c r="D10" s="24"/>
      <c r="E10" s="23">
        <v>5</v>
      </c>
      <c r="F10" s="23"/>
      <c r="G10" s="25"/>
      <c r="H10" s="25"/>
      <c r="I10" s="25"/>
      <c r="J10" s="44"/>
      <c r="K10" s="45"/>
      <c r="L10" s="24">
        <f t="shared" ref="L10:T10" si="3">L11+L12+L13+L14+L15</f>
        <v>1755</v>
      </c>
      <c r="M10" s="24">
        <f t="shared" si="3"/>
        <v>1755</v>
      </c>
      <c r="N10" s="24">
        <f t="shared" si="3"/>
        <v>1161.39</v>
      </c>
      <c r="O10" s="24">
        <f t="shared" si="3"/>
        <v>561.11</v>
      </c>
      <c r="P10" s="24">
        <f t="shared" si="3"/>
        <v>0</v>
      </c>
      <c r="Q10" s="24">
        <f t="shared" si="3"/>
        <v>32.5</v>
      </c>
      <c r="R10" s="24">
        <f t="shared" si="3"/>
        <v>0</v>
      </c>
      <c r="S10" s="24">
        <f t="shared" si="3"/>
        <v>0</v>
      </c>
      <c r="T10" s="24">
        <f t="shared" si="3"/>
        <v>0</v>
      </c>
      <c r="U10" s="24">
        <f t="shared" ref="U10" si="4">U11+U12+U13+U14+U15</f>
        <v>0</v>
      </c>
      <c r="V10" s="24">
        <v>100.1</v>
      </c>
      <c r="W10" s="53">
        <v>739</v>
      </c>
      <c r="X10" s="53">
        <v>3086</v>
      </c>
      <c r="Y10" s="53">
        <v>187</v>
      </c>
      <c r="Z10" s="53">
        <v>865</v>
      </c>
      <c r="AA10" s="57"/>
      <c r="AB10" s="39"/>
      <c r="AC10" s="25"/>
      <c r="AD10" s="25"/>
      <c r="AE10" s="25"/>
      <c r="AF10" s="39"/>
    </row>
    <row r="11" s="4" customFormat="1" ht="142" customHeight="1" spans="1:32">
      <c r="A11" s="28">
        <v>1</v>
      </c>
      <c r="B11" s="27" t="s">
        <v>40</v>
      </c>
      <c r="C11" s="27" t="s">
        <v>56</v>
      </c>
      <c r="D11" s="27" t="s">
        <v>57</v>
      </c>
      <c r="E11" s="27" t="s">
        <v>58</v>
      </c>
      <c r="F11" s="27" t="s">
        <v>44</v>
      </c>
      <c r="G11" s="27" t="s">
        <v>59</v>
      </c>
      <c r="H11" s="26" t="s">
        <v>60</v>
      </c>
      <c r="I11" s="26">
        <v>2023.05</v>
      </c>
      <c r="J11" s="42">
        <v>2023.1</v>
      </c>
      <c r="K11" s="41" t="s">
        <v>54</v>
      </c>
      <c r="L11" s="42">
        <v>250</v>
      </c>
      <c r="M11" s="42">
        <f>N11+O11+P11+Q11+R11+T11</f>
        <v>250</v>
      </c>
      <c r="N11" s="42">
        <v>200.39</v>
      </c>
      <c r="O11" s="43">
        <v>41.54</v>
      </c>
      <c r="P11" s="43">
        <v>0</v>
      </c>
      <c r="Q11" s="43">
        <v>8.07</v>
      </c>
      <c r="R11" s="43">
        <v>0</v>
      </c>
      <c r="S11" s="43">
        <v>0</v>
      </c>
      <c r="T11" s="43">
        <v>0</v>
      </c>
      <c r="U11" s="43">
        <v>0</v>
      </c>
      <c r="V11" s="42">
        <v>20.1</v>
      </c>
      <c r="W11" s="27">
        <v>151</v>
      </c>
      <c r="X11" s="27">
        <v>670</v>
      </c>
      <c r="Y11" s="27">
        <v>45</v>
      </c>
      <c r="Z11" s="27">
        <v>205</v>
      </c>
      <c r="AA11" s="42"/>
      <c r="AB11" s="26" t="s">
        <v>49</v>
      </c>
      <c r="AC11" s="26">
        <v>1</v>
      </c>
      <c r="AD11" s="26"/>
      <c r="AE11" s="26">
        <v>3</v>
      </c>
      <c r="AF11" s="58"/>
    </row>
    <row r="12" s="4" customFormat="1" ht="142" customHeight="1" spans="1:32">
      <c r="A12" s="28">
        <v>2</v>
      </c>
      <c r="B12" s="27" t="s">
        <v>40</v>
      </c>
      <c r="C12" s="27" t="s">
        <v>61</v>
      </c>
      <c r="D12" s="27" t="s">
        <v>62</v>
      </c>
      <c r="E12" s="27" t="s">
        <v>63</v>
      </c>
      <c r="F12" s="27" t="s">
        <v>44</v>
      </c>
      <c r="G12" s="27" t="s">
        <v>59</v>
      </c>
      <c r="H12" s="26" t="s">
        <v>60</v>
      </c>
      <c r="I12" s="26">
        <v>2023.05</v>
      </c>
      <c r="J12" s="42">
        <v>2023.1</v>
      </c>
      <c r="K12" s="41" t="s">
        <v>54</v>
      </c>
      <c r="L12" s="42">
        <v>200</v>
      </c>
      <c r="M12" s="42">
        <f>N12+O12+P12+Q12+R12+T12</f>
        <v>200</v>
      </c>
      <c r="N12" s="42">
        <v>134</v>
      </c>
      <c r="O12" s="43">
        <v>62.67</v>
      </c>
      <c r="P12" s="43">
        <v>0</v>
      </c>
      <c r="Q12" s="43">
        <v>3.33</v>
      </c>
      <c r="R12" s="43">
        <v>0</v>
      </c>
      <c r="S12" s="43">
        <v>0</v>
      </c>
      <c r="T12" s="43">
        <v>0</v>
      </c>
      <c r="U12" s="43">
        <v>0</v>
      </c>
      <c r="V12" s="42">
        <v>11.5</v>
      </c>
      <c r="W12" s="27">
        <v>28</v>
      </c>
      <c r="X12" s="27">
        <v>129</v>
      </c>
      <c r="Y12" s="27">
        <v>14</v>
      </c>
      <c r="Z12" s="27">
        <v>78</v>
      </c>
      <c r="AA12" s="42"/>
      <c r="AB12" s="26" t="s">
        <v>49</v>
      </c>
      <c r="AC12" s="26">
        <v>1</v>
      </c>
      <c r="AD12" s="26"/>
      <c r="AE12" s="26">
        <v>3</v>
      </c>
      <c r="AF12" s="58"/>
    </row>
    <row r="13" s="4" customFormat="1" ht="142" customHeight="1" spans="1:32">
      <c r="A13" s="28">
        <v>3</v>
      </c>
      <c r="B13" s="27" t="s">
        <v>40</v>
      </c>
      <c r="C13" s="27" t="s">
        <v>64</v>
      </c>
      <c r="D13" s="27" t="s">
        <v>65</v>
      </c>
      <c r="E13" s="27" t="s">
        <v>58</v>
      </c>
      <c r="F13" s="27" t="s">
        <v>44</v>
      </c>
      <c r="G13" s="27" t="s">
        <v>59</v>
      </c>
      <c r="H13" s="26" t="s">
        <v>60</v>
      </c>
      <c r="I13" s="26">
        <v>2023.05</v>
      </c>
      <c r="J13" s="42">
        <v>2023.1</v>
      </c>
      <c r="K13" s="41" t="s">
        <v>54</v>
      </c>
      <c r="L13" s="42">
        <v>250</v>
      </c>
      <c r="M13" s="42">
        <f>N13+O13+P13+Q13+R13+T13</f>
        <v>250</v>
      </c>
      <c r="N13" s="42">
        <v>162</v>
      </c>
      <c r="O13" s="43">
        <v>79.98</v>
      </c>
      <c r="P13" s="43">
        <v>0</v>
      </c>
      <c r="Q13" s="43">
        <v>8.02</v>
      </c>
      <c r="R13" s="43">
        <v>0</v>
      </c>
      <c r="S13" s="43">
        <v>0</v>
      </c>
      <c r="T13" s="43">
        <v>0</v>
      </c>
      <c r="U13" s="43">
        <v>0</v>
      </c>
      <c r="V13" s="42">
        <v>20.1</v>
      </c>
      <c r="W13" s="27">
        <v>151</v>
      </c>
      <c r="X13" s="27">
        <v>670</v>
      </c>
      <c r="Y13" s="27">
        <v>45</v>
      </c>
      <c r="Z13" s="27">
        <v>226</v>
      </c>
      <c r="AA13" s="42"/>
      <c r="AB13" s="26" t="s">
        <v>49</v>
      </c>
      <c r="AC13" s="26">
        <v>1</v>
      </c>
      <c r="AD13" s="26"/>
      <c r="AE13" s="26">
        <v>3</v>
      </c>
      <c r="AF13" s="58"/>
    </row>
    <row r="14" s="4" customFormat="1" ht="142" customHeight="1" spans="1:32">
      <c r="A14" s="28">
        <v>4</v>
      </c>
      <c r="B14" s="27" t="s">
        <v>40</v>
      </c>
      <c r="C14" s="27" t="s">
        <v>66</v>
      </c>
      <c r="D14" s="27" t="s">
        <v>67</v>
      </c>
      <c r="E14" s="27" t="s">
        <v>68</v>
      </c>
      <c r="F14" s="27" t="s">
        <v>44</v>
      </c>
      <c r="G14" s="27" t="s">
        <v>59</v>
      </c>
      <c r="H14" s="26" t="s">
        <v>60</v>
      </c>
      <c r="I14" s="26">
        <v>2023.05</v>
      </c>
      <c r="J14" s="42">
        <v>2023.1</v>
      </c>
      <c r="K14" s="41" t="s">
        <v>54</v>
      </c>
      <c r="L14" s="42">
        <v>455</v>
      </c>
      <c r="M14" s="42">
        <f>N14+O14+P14+Q14+R14+T14</f>
        <v>455</v>
      </c>
      <c r="N14" s="42">
        <v>280</v>
      </c>
      <c r="O14" s="43">
        <v>167.2</v>
      </c>
      <c r="P14" s="43">
        <v>0</v>
      </c>
      <c r="Q14" s="43">
        <v>7.8</v>
      </c>
      <c r="R14" s="43">
        <v>0</v>
      </c>
      <c r="S14" s="43">
        <v>0</v>
      </c>
      <c r="T14" s="43">
        <v>0</v>
      </c>
      <c r="U14" s="43">
        <v>0</v>
      </c>
      <c r="V14" s="42">
        <v>25.2</v>
      </c>
      <c r="W14" s="27">
        <v>211</v>
      </c>
      <c r="X14" s="27">
        <v>840</v>
      </c>
      <c r="Y14" s="27">
        <v>48</v>
      </c>
      <c r="Z14" s="27">
        <v>226</v>
      </c>
      <c r="AA14" s="42"/>
      <c r="AB14" s="26" t="s">
        <v>49</v>
      </c>
      <c r="AC14" s="26">
        <v>1</v>
      </c>
      <c r="AD14" s="26"/>
      <c r="AE14" s="26">
        <v>3</v>
      </c>
      <c r="AF14" s="58"/>
    </row>
    <row r="15" s="4" customFormat="1" ht="142" customHeight="1" spans="1:32">
      <c r="A15" s="28">
        <v>5</v>
      </c>
      <c r="B15" s="27" t="s">
        <v>40</v>
      </c>
      <c r="C15" s="27" t="s">
        <v>69</v>
      </c>
      <c r="D15" s="27" t="s">
        <v>70</v>
      </c>
      <c r="E15" s="27" t="s">
        <v>71</v>
      </c>
      <c r="F15" s="27" t="s">
        <v>44</v>
      </c>
      <c r="G15" s="27" t="s">
        <v>59</v>
      </c>
      <c r="H15" s="26" t="s">
        <v>60</v>
      </c>
      <c r="I15" s="26">
        <v>2023.05</v>
      </c>
      <c r="J15" s="42">
        <v>2023.1</v>
      </c>
      <c r="K15" s="41" t="s">
        <v>54</v>
      </c>
      <c r="L15" s="42">
        <v>600</v>
      </c>
      <c r="M15" s="42">
        <f>N15+O15+P15+Q15+R15+T15</f>
        <v>600</v>
      </c>
      <c r="N15" s="42">
        <v>385</v>
      </c>
      <c r="O15" s="43">
        <v>209.72</v>
      </c>
      <c r="P15" s="43">
        <v>0</v>
      </c>
      <c r="Q15" s="43">
        <v>5.28</v>
      </c>
      <c r="R15" s="43">
        <v>0</v>
      </c>
      <c r="S15" s="43">
        <v>0</v>
      </c>
      <c r="T15" s="43">
        <v>0</v>
      </c>
      <c r="U15" s="43">
        <v>0</v>
      </c>
      <c r="V15" s="42">
        <v>23.2</v>
      </c>
      <c r="W15" s="27">
        <v>198</v>
      </c>
      <c r="X15" s="27">
        <v>777</v>
      </c>
      <c r="Y15" s="27">
        <v>35</v>
      </c>
      <c r="Z15" s="27">
        <v>130</v>
      </c>
      <c r="AA15" s="42"/>
      <c r="AB15" s="26" t="s">
        <v>49</v>
      </c>
      <c r="AC15" s="26">
        <v>1</v>
      </c>
      <c r="AD15" s="26"/>
      <c r="AE15" s="26">
        <v>3</v>
      </c>
      <c r="AF15" s="58"/>
    </row>
    <row r="16" s="3" customFormat="1" ht="82" customHeight="1" spans="1:32">
      <c r="A16" s="23" t="s">
        <v>72</v>
      </c>
      <c r="B16" s="24"/>
      <c r="C16" s="24"/>
      <c r="D16" s="24"/>
      <c r="E16" s="29">
        <v>1</v>
      </c>
      <c r="F16" s="29"/>
      <c r="G16" s="25"/>
      <c r="H16" s="25"/>
      <c r="I16" s="25"/>
      <c r="J16" s="46"/>
      <c r="K16" s="45"/>
      <c r="L16" s="47">
        <v>4623</v>
      </c>
      <c r="M16" s="47">
        <f>N16+O16+P16+Q16</f>
        <v>2389.27</v>
      </c>
      <c r="N16" s="47">
        <v>1432.42</v>
      </c>
      <c r="O16" s="47">
        <v>838.89</v>
      </c>
      <c r="P16" s="47">
        <v>100</v>
      </c>
      <c r="Q16" s="47">
        <v>17.96</v>
      </c>
      <c r="R16" s="47">
        <v>0</v>
      </c>
      <c r="S16" s="47">
        <v>0</v>
      </c>
      <c r="T16" s="47">
        <v>0</v>
      </c>
      <c r="U16" s="47">
        <v>0</v>
      </c>
      <c r="V16" s="24">
        <v>32.6</v>
      </c>
      <c r="W16" s="53">
        <v>366</v>
      </c>
      <c r="X16" s="53">
        <v>1089</v>
      </c>
      <c r="Y16" s="56">
        <v>63</v>
      </c>
      <c r="Z16" s="56">
        <v>239</v>
      </c>
      <c r="AA16" s="59"/>
      <c r="AB16" s="39"/>
      <c r="AC16" s="25"/>
      <c r="AD16" s="25"/>
      <c r="AE16" s="25"/>
      <c r="AF16" s="39"/>
    </row>
    <row r="17" s="4" customFormat="1" ht="161" customHeight="1" spans="1:32">
      <c r="A17" s="30">
        <v>1</v>
      </c>
      <c r="B17" s="27" t="s">
        <v>40</v>
      </c>
      <c r="C17" s="27" t="s">
        <v>73</v>
      </c>
      <c r="D17" s="27" t="s">
        <v>74</v>
      </c>
      <c r="E17" s="27" t="s">
        <v>75</v>
      </c>
      <c r="F17" s="27" t="s">
        <v>44</v>
      </c>
      <c r="G17" s="27" t="s">
        <v>45</v>
      </c>
      <c r="H17" s="26" t="s">
        <v>46</v>
      </c>
      <c r="I17" s="26">
        <v>2023.05</v>
      </c>
      <c r="J17" s="42">
        <v>2023.1</v>
      </c>
      <c r="K17" s="41" t="s">
        <v>76</v>
      </c>
      <c r="L17" s="42">
        <v>4623</v>
      </c>
      <c r="M17" s="42">
        <f>N17+O17+P17+Q17</f>
        <v>2389.27</v>
      </c>
      <c r="N17" s="42">
        <v>1432.42</v>
      </c>
      <c r="O17" s="43">
        <v>838.89</v>
      </c>
      <c r="P17" s="43">
        <v>100</v>
      </c>
      <c r="Q17" s="43">
        <v>17.96</v>
      </c>
      <c r="R17" s="43">
        <v>0</v>
      </c>
      <c r="S17" s="43">
        <v>0</v>
      </c>
      <c r="T17" s="43">
        <v>0</v>
      </c>
      <c r="U17" s="43">
        <v>0</v>
      </c>
      <c r="V17" s="42">
        <v>32.6</v>
      </c>
      <c r="W17" s="27">
        <v>366</v>
      </c>
      <c r="X17" s="27">
        <v>1089</v>
      </c>
      <c r="Y17" s="27">
        <v>63</v>
      </c>
      <c r="Z17" s="27">
        <v>239</v>
      </c>
      <c r="AA17" s="42" t="s">
        <v>77</v>
      </c>
      <c r="AB17" s="26" t="s">
        <v>78</v>
      </c>
      <c r="AC17" s="26">
        <v>1</v>
      </c>
      <c r="AD17" s="26"/>
      <c r="AE17" s="26"/>
      <c r="AF17" s="26">
        <v>2</v>
      </c>
    </row>
  </sheetData>
  <mergeCells count="29">
    <mergeCell ref="A1:AA1"/>
    <mergeCell ref="A2:AF2"/>
    <mergeCell ref="K3:L3"/>
    <mergeCell ref="M3:U3"/>
    <mergeCell ref="Y3:Z3"/>
    <mergeCell ref="A5:D5"/>
    <mergeCell ref="A6:D6"/>
    <mergeCell ref="A7:D7"/>
    <mergeCell ref="A10:D10"/>
    <mergeCell ref="A16:D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AA3:AA4"/>
    <mergeCell ref="AB3:AB4"/>
    <mergeCell ref="AC3:AC4"/>
    <mergeCell ref="AD3:AD4"/>
    <mergeCell ref="AE3:AE4"/>
    <mergeCell ref="AF3:AF4"/>
  </mergeCells>
  <printOptions horizontalCentered="1"/>
  <pageMargins left="0.503472222222222" right="0.503472222222222" top="0.751388888888889" bottom="0.751388888888889" header="0.298611111111111" footer="0.298611111111111"/>
  <pageSetup paperSize="8" scale="2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消失在记忆里的梦</cp:lastModifiedBy>
  <dcterms:created xsi:type="dcterms:W3CDTF">2023-02-01T04:13:00Z</dcterms:created>
  <dcterms:modified xsi:type="dcterms:W3CDTF">2023-11-20T04:08:22Z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E454E645B1374B6A853631BC4EEA2D98</vt:lpwstr>
  </property>
  <property fmtid="{D5CDD505-2E9C-101B-9397-08002B2CF9AE}" pid="3" name="KSOProductBuildVer">
    <vt:lpwstr>2052-12.1.0.15712</vt:lpwstr>
  </property>
</Properties>
</file>